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2395" windowHeight="12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<sst xmlns="http://schemas.openxmlformats.org/spreadsheetml/2006/main" count="9" uniqueCount="8">
  <si>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V</t>
  </si>
  <si>
    <t>I [mA]</t>
  </si>
  <si>
    <t>Diode Modeling Example</t>
  </si>
  <si>
    <t>Temperature, K</t>
  </si>
  <si>
    <t xml:space="preserve">n: </t>
  </si>
  <si>
    <t>Measured at 300K</t>
  </si>
  <si>
    <t>T0:</t>
  </si>
  <si>
    <t xml:space="preserve">Is(T0):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</si>
</sst>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h:mm:ss\ AM/PM"/>
    <numFmt numFmtId="166" formatCode="#####"/>
    <numFmt numFmtId="167" formatCode="0.0E+00"/>
  </numFmts>
  <fonts count="18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9"/>
      <name val="Arial"/>
      <family val="0"/>
    </font>
    <font>
      <b/>
      <sz val="10.75"/>
      <name val="Arial"/>
      <family val="2"/>
    </font>
    <font>
      <sz val="10.75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sz val="8.75"/>
      <name val="Arial"/>
      <family val="0"/>
    </font>
    <font>
      <b/>
      <sz val="10.25"/>
      <name val="Arial"/>
      <family val="2"/>
    </font>
    <font>
      <sz val="10.25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25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"/>
          <c:y val="0.00675"/>
          <c:w val="0.9055"/>
          <c:h val="0.89975"/>
        </c:manualLayout>
      </c:layout>
      <c:scatterChart>
        <c:scatterStyle val="smoothMarker"/>
        <c:varyColors val="0"/>
        <c:ser>
          <c:idx val="0"/>
          <c:order val="0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Model</c:name>
            <c:spPr>
              <a:ln w="25400">
                <a:solidFill>
                  <a:srgbClr val="333333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Sheet1!$C$12:$C$24</c:f>
              <c:numCache/>
            </c:numRef>
          </c:xVal>
          <c:yVal>
            <c:numRef>
              <c:f>Sheet1!$B$12:$B$24</c:f>
              <c:numCache/>
            </c:numRef>
          </c:yVal>
          <c:smooth val="1"/>
        </c:ser>
        <c:axId val="62365"/>
        <c:axId val="1309666"/>
      </c:scatterChart>
      <c:valAx>
        <c:axId val="62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Diode Voltage V, 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309666"/>
        <c:crossesAt val="0.0001"/>
        <c:crossBetween val="midCat"/>
        <c:dispUnits/>
      </c:valAx>
      <c:valAx>
        <c:axId val="130966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Current I, 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62365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26025"/>
          <c:y val="0.116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.00325"/>
          <c:w val="0.9115"/>
          <c:h val="0.90625"/>
        </c:manualLayout>
      </c:layout>
      <c:scatterChart>
        <c:scatterStyle val="smooth"/>
        <c:varyColors val="0"/>
        <c:ser>
          <c:idx val="1"/>
          <c:order val="0"/>
          <c:tx>
            <c:v>Model at T=290K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Sheet1!$E$12:$E$27</c:f>
              <c:numCache/>
            </c:numRef>
          </c:xVal>
          <c:yVal>
            <c:numRef>
              <c:f>Sheet1!$F$12:$F$27</c:f>
              <c:numCache/>
            </c:numRef>
          </c:yVal>
          <c:smooth val="1"/>
        </c:ser>
        <c:ser>
          <c:idx val="2"/>
          <c:order val="1"/>
          <c:tx>
            <c:v>Model at T=300K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Sheet1!$E$12:$E$27</c:f>
              <c:numCache/>
            </c:numRef>
          </c:xVal>
          <c:yVal>
            <c:numRef>
              <c:f>Sheet1!$G$12:$G$27</c:f>
              <c:numCache/>
            </c:numRef>
          </c:yVal>
          <c:smooth val="1"/>
        </c:ser>
        <c:ser>
          <c:idx val="3"/>
          <c:order val="2"/>
          <c:tx>
            <c:v>Model at T=310K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Sheet1!$E$12:$E$26</c:f>
              <c:numCache/>
            </c:numRef>
          </c:xVal>
          <c:yVal>
            <c:numRef>
              <c:f>Sheet1!$H$12:$H$26</c:f>
              <c:numCache/>
            </c:numRef>
          </c:yVal>
          <c:smooth val="1"/>
        </c:ser>
        <c:ser>
          <c:idx val="0"/>
          <c:order val="3"/>
          <c:tx>
            <c:v>Data at 300K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Sheet1!$C$12:$C$24</c:f>
              <c:numCache/>
            </c:numRef>
          </c:xVal>
          <c:yVal>
            <c:numRef>
              <c:f>Sheet1!$B$12:$B$24</c:f>
              <c:numCache/>
            </c:numRef>
          </c:yVal>
          <c:smooth val="1"/>
        </c:ser>
        <c:axId val="27502987"/>
        <c:axId val="40691816"/>
      </c:scatterChart>
      <c:valAx>
        <c:axId val="27502987"/>
        <c:scaling>
          <c:orientation val="minMax"/>
          <c:max val="0.8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Diode Voltage V, 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691816"/>
        <c:crosses val="autoZero"/>
        <c:crossBetween val="midCat"/>
        <c:dispUnits/>
        <c:majorUnit val="0.1"/>
      </c:valAx>
      <c:valAx>
        <c:axId val="40691816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Current I, 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502987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21775"/>
          <c:y val="0.09375"/>
          <c:w val="0.335"/>
          <c:h val="0.21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25"/>
          <c:y val="0.0035"/>
          <c:w val="0.90775"/>
          <c:h val="0.89025"/>
        </c:manualLayout>
      </c:layout>
      <c:scatterChart>
        <c:scatterStyle val="line"/>
        <c:varyColors val="0"/>
        <c:ser>
          <c:idx val="1"/>
          <c:order val="0"/>
          <c:tx>
            <c:v>Model at T=290K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Sheet1!$E$12:$E$27</c:f>
              <c:numCache/>
            </c:numRef>
          </c:xVal>
          <c:yVal>
            <c:numRef>
              <c:f>Sheet1!$F$12:$F$27</c:f>
              <c:numCache/>
            </c:numRef>
          </c:yVal>
          <c:smooth val="0"/>
        </c:ser>
        <c:ser>
          <c:idx val="2"/>
          <c:order val="1"/>
          <c:tx>
            <c:v>Model at T=300K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Sheet1!$E$12:$E$27</c:f>
              <c:numCache/>
            </c:numRef>
          </c:xVal>
          <c:yVal>
            <c:numRef>
              <c:f>Sheet1!$G$12:$G$27</c:f>
              <c:numCache/>
            </c:numRef>
          </c:yVal>
          <c:smooth val="0"/>
        </c:ser>
        <c:ser>
          <c:idx val="3"/>
          <c:order val="2"/>
          <c:tx>
            <c:v>Model at T=310K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Sheet1!$E$12:$E$27</c:f>
              <c:numCache/>
            </c:numRef>
          </c:xVal>
          <c:yVal>
            <c:numRef>
              <c:f>Sheet1!$H$12:$H$27</c:f>
              <c:numCache/>
            </c:numRef>
          </c:yVal>
          <c:smooth val="0"/>
        </c:ser>
        <c:ser>
          <c:idx val="0"/>
          <c:order val="3"/>
          <c:tx>
            <c:v>Data at 300K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Sheet1!$C$12:$C$24</c:f>
              <c:numCache/>
            </c:numRef>
          </c:xVal>
          <c:yVal>
            <c:numRef>
              <c:f>Sheet1!$B$12:$B$24</c:f>
              <c:numCache/>
            </c:numRef>
          </c:yVal>
          <c:smooth val="0"/>
        </c:ser>
        <c:axId val="49221769"/>
        <c:axId val="27024190"/>
      </c:scatterChart>
      <c:valAx>
        <c:axId val="49221769"/>
        <c:scaling>
          <c:orientation val="minMax"/>
          <c:max val="0.8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Diode Voltage V, 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7024190"/>
        <c:crossesAt val="0.001"/>
        <c:crossBetween val="midCat"/>
        <c:dispUnits/>
        <c:majorUnit val="0.1"/>
      </c:valAx>
      <c:valAx>
        <c:axId val="27024190"/>
        <c:scaling>
          <c:logBase val="10"/>
          <c:orientation val="minMax"/>
          <c:max val="1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Current I, 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9221769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26475"/>
          <c:y val="0.08525"/>
          <c:w val="0.31675"/>
          <c:h val="0.22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035"/>
          <c:w val="0.91175"/>
          <c:h val="0.901"/>
        </c:manualLayout>
      </c:layout>
      <c:scatterChart>
        <c:scatterStyle val="smooth"/>
        <c:varyColors val="0"/>
        <c:ser>
          <c:idx val="1"/>
          <c:order val="0"/>
          <c:tx>
            <c:v>Model at T=290K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Sheet1!$E$12:$E$27</c:f>
              <c:numCache/>
            </c:numRef>
          </c:xVal>
          <c:yVal>
            <c:numRef>
              <c:f>Sheet1!$F$12:$F$27</c:f>
              <c:numCache/>
            </c:numRef>
          </c:yVal>
          <c:smooth val="1"/>
        </c:ser>
        <c:ser>
          <c:idx val="2"/>
          <c:order val="1"/>
          <c:tx>
            <c:v>Model at T=300K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Sheet1!$E$12:$E$26</c:f>
              <c:numCache/>
            </c:numRef>
          </c:xVal>
          <c:yVal>
            <c:numRef>
              <c:f>Sheet1!$G$12:$G$26</c:f>
              <c:numCache/>
            </c:numRef>
          </c:yVal>
          <c:smooth val="1"/>
        </c:ser>
        <c:ser>
          <c:idx val="3"/>
          <c:order val="2"/>
          <c:tx>
            <c:v>Model at T=310K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Sheet1!$E$12:$E$26</c:f>
              <c:numCache/>
            </c:numRef>
          </c:xVal>
          <c:yVal>
            <c:numRef>
              <c:f>Sheet1!$H$12:$H$26</c:f>
              <c:numCache/>
            </c:numRef>
          </c:yVal>
          <c:smooth val="1"/>
        </c:ser>
        <c:ser>
          <c:idx val="0"/>
          <c:order val="3"/>
          <c:tx>
            <c:v>Data at 300K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Sheet1!$C$12:$C$24</c:f>
              <c:numCache/>
            </c:numRef>
          </c:xVal>
          <c:yVal>
            <c:numRef>
              <c:f>Sheet1!$B$12:$B$24</c:f>
              <c:numCache/>
            </c:numRef>
          </c:yVal>
          <c:smooth val="1"/>
        </c:ser>
        <c:axId val="30637079"/>
        <c:axId val="39398884"/>
      </c:scatterChart>
      <c:valAx>
        <c:axId val="30637079"/>
        <c:scaling>
          <c:orientation val="minMax"/>
          <c:max val="1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Diode Voltage V, 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9398884"/>
        <c:crosses val="autoZero"/>
        <c:crossBetween val="midCat"/>
        <c:dispUnits/>
        <c:majorUnit val="0.1"/>
      </c:valAx>
      <c:valAx>
        <c:axId val="39398884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Current I, 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0637079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2195"/>
          <c:y val="0.08875"/>
          <c:w val="0.33425"/>
          <c:h val="0.22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.00775"/>
          <c:w val="0.89975"/>
          <c:h val="0.8855"/>
        </c:manualLayout>
      </c:layout>
      <c:scatterChart>
        <c:scatterStyle val="smoothMarker"/>
        <c:varyColors val="0"/>
        <c:ser>
          <c:idx val="0"/>
          <c:order val="0"/>
          <c:tx>
            <c:v>Data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Sheet1!$C$11:$C$24</c:f>
              <c:numCache/>
            </c:numRef>
          </c:xVal>
          <c:yVal>
            <c:numRef>
              <c:f>Sheet1!$B$11:$B$24</c:f>
              <c:numCache/>
            </c:numRef>
          </c:yVal>
          <c:smooth val="1"/>
        </c:ser>
        <c:axId val="22070197"/>
        <c:axId val="60820954"/>
      </c:scatterChart>
      <c:valAx>
        <c:axId val="22070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Diode Voltage V, 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820954"/>
        <c:crossesAt val="0.0001"/>
        <c:crossBetween val="midCat"/>
        <c:dispUnits/>
      </c:valAx>
      <c:valAx>
        <c:axId val="60820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Current I, 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070197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2225"/>
          <c:y val="0.152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0.1455</cdr:x>
      <cdr:y>0.423</cdr:y>
    </cdr:from>
    <cdr:to>
      <cdr:x>0.95225</cdr:x>
      <cdr:y>0.79525</cdr:y>
    </cdr:to>
    <cdr:sp>
      <cdr:nvSpPr>
        <cdr:cNvPr id="1" name="Line 1"/>
        <cdr:cNvSpPr>
          <a:spLocks/>
        </cdr:cNvSpPr>
      </cdr:nvSpPr>
      <cdr:spPr>
        <a:xfrm>
          <a:off x="590550" y="1209675"/>
          <a:ext cx="3286125" cy="1066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0.24075</cdr:x>
      <cdr:y>0.49125</cdr:y>
    </cdr:from>
    <cdr:to>
      <cdr:x>0.41375</cdr:x>
      <cdr:y>0.564</cdr:y>
    </cdr:to>
    <cdr:sp>
      <cdr:nvSpPr>
        <cdr:cNvPr id="2" name="TextBox 2"/>
        <cdr:cNvSpPr txBox="1">
          <a:spLocks noChangeArrowheads="1"/>
        </cdr:cNvSpPr>
      </cdr:nvSpPr>
      <cdr:spPr>
        <a:xfrm>
          <a:off x="981075" y="1409700"/>
          <a:ext cx="7048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Load Line</a:t>
          </a:r>
        </a:p>
      </cdr:txBody>
    </cdr:sp>
  </cdr:relSizeAnchor>
  <cdr:relSizeAnchor xmlns:cdr="http://schemas.openxmlformats.org/drawingml/2006/chartDrawing">
    <cdr:from>
      <cdr:x>0.745</cdr:x>
      <cdr:y>0.0685</cdr:y>
    </cdr:from>
    <cdr:to>
      <cdr:x>0.92725</cdr:x>
      <cdr:y>0.51525</cdr:y>
    </cdr:to>
    <cdr:pic>
      <cdr:nvPicPr>
        <cdr:cNvPr id="3" name="Picture 4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028950" y="190500"/>
          <a:ext cx="742950" cy="1285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1</xdr:row>
      <xdr:rowOff>66675</xdr:rowOff>
    </xdr:from>
    <xdr:to>
      <xdr:col>15</xdr:col>
      <xdr:colOff>590550</xdr:colOff>
      <xdr:row>19</xdr:row>
      <xdr:rowOff>19050</xdr:rowOff>
    </xdr:to>
    <xdr:graphicFrame>
      <xdr:nvGraphicFramePr>
        <xdr:cNvPr id="1" name="Chart 2"/>
        <xdr:cNvGraphicFramePr/>
      </xdr:nvGraphicFramePr>
      <xdr:xfrm>
        <a:off x="4762500" y="228600"/>
        <a:ext cx="42195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590550</xdr:colOff>
      <xdr:row>1</xdr:row>
      <xdr:rowOff>76200</xdr:rowOff>
    </xdr:from>
    <xdr:to>
      <xdr:col>22</xdr:col>
      <xdr:colOff>390525</xdr:colOff>
      <xdr:row>19</xdr:row>
      <xdr:rowOff>114300</xdr:rowOff>
    </xdr:to>
    <xdr:graphicFrame>
      <xdr:nvGraphicFramePr>
        <xdr:cNvPr id="2" name="Chart 8"/>
        <xdr:cNvGraphicFramePr/>
      </xdr:nvGraphicFramePr>
      <xdr:xfrm>
        <a:off x="8982075" y="238125"/>
        <a:ext cx="406717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257175</xdr:colOff>
      <xdr:row>18</xdr:row>
      <xdr:rowOff>152400</xdr:rowOff>
    </xdr:from>
    <xdr:to>
      <xdr:col>16</xdr:col>
      <xdr:colOff>66675</xdr:colOff>
      <xdr:row>36</xdr:row>
      <xdr:rowOff>114300</xdr:rowOff>
    </xdr:to>
    <xdr:graphicFrame>
      <xdr:nvGraphicFramePr>
        <xdr:cNvPr id="3" name="Chart 9"/>
        <xdr:cNvGraphicFramePr/>
      </xdr:nvGraphicFramePr>
      <xdr:xfrm>
        <a:off x="4772025" y="3143250"/>
        <a:ext cx="429577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104775</xdr:colOff>
      <xdr:row>19</xdr:row>
      <xdr:rowOff>0</xdr:rowOff>
    </xdr:from>
    <xdr:to>
      <xdr:col>22</xdr:col>
      <xdr:colOff>523875</xdr:colOff>
      <xdr:row>36</xdr:row>
      <xdr:rowOff>123825</xdr:rowOff>
    </xdr:to>
    <xdr:graphicFrame>
      <xdr:nvGraphicFramePr>
        <xdr:cNvPr id="4" name="Chart 46"/>
        <xdr:cNvGraphicFramePr/>
      </xdr:nvGraphicFramePr>
      <xdr:xfrm>
        <a:off x="9105900" y="3152775"/>
        <a:ext cx="4076700" cy="2876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27</xdr:row>
      <xdr:rowOff>38100</xdr:rowOff>
    </xdr:from>
    <xdr:to>
      <xdr:col>8</xdr:col>
      <xdr:colOff>76200</xdr:colOff>
      <xdr:row>43</xdr:row>
      <xdr:rowOff>38100</xdr:rowOff>
    </xdr:to>
    <xdr:graphicFrame>
      <xdr:nvGraphicFramePr>
        <xdr:cNvPr id="5" name="Chart 49"/>
        <xdr:cNvGraphicFramePr/>
      </xdr:nvGraphicFramePr>
      <xdr:xfrm>
        <a:off x="0" y="4486275"/>
        <a:ext cx="398145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7"/>
  <sheetViews>
    <sheetView tabSelected="1" workbookViewId="0" topLeftCell="A1">
      <selection activeCell="V41" sqref="V41"/>
    </sheetView>
  </sheetViews>
  <sheetFormatPr defaultColWidth="9.140625" defaultRowHeight="12.75"/>
  <cols>
    <col min="1" max="1" width="2.7109375" style="0" customWidth="1"/>
    <col min="4" max="4" width="2.421875" style="0" customWidth="1"/>
    <col min="5" max="5" width="8.140625" style="0" customWidth="1"/>
    <col min="6" max="6" width="8.8515625" style="0" customWidth="1"/>
    <col min="8" max="8" width="9.00390625" style="0" customWidth="1"/>
    <col min="13" max="13" width="12.421875" style="0" bestFit="1" customWidth="1"/>
  </cols>
  <sheetData>
    <row r="2" ht="15.75">
      <c r="B2" s="2" t="s">
        <v>2</v>
      </c>
    </row>
    <row r="3" ht="15.75">
      <c r="B3" s="2"/>
    </row>
    <row r="4" spans="5:6" ht="12.75">
      <c r="E4" s="4" t="s">
        <v>6</v>
      </c>
      <c r="F4">
        <v>300</v>
      </c>
    </row>
    <row r="5" spans="5:6" ht="12.75">
      <c r="E5" s="4" t="s">
        <v>7</v>
      </c>
      <c r="F5" s="3">
        <v>5.48E-06</v>
      </c>
    </row>
    <row r="6" spans="5:6" ht="12.75">
      <c r="E6" s="4" t="s">
        <v>4</v>
      </c>
      <c r="F6" s="8">
        <f>1/(21.3*0.00008614*$F$4)</f>
        <v>1.8167462583202436</v>
      </c>
    </row>
    <row r="7" ht="12.75">
      <c r="E7" s="4"/>
    </row>
    <row r="8" spans="2:8" ht="12.75">
      <c r="B8" s="9" t="s">
        <v>5</v>
      </c>
      <c r="C8" s="9"/>
      <c r="F8" s="9" t="s">
        <v>3</v>
      </c>
      <c r="G8" s="9"/>
      <c r="H8" s="9"/>
    </row>
    <row r="9" spans="6:8" ht="12.75">
      <c r="F9" s="1">
        <v>290</v>
      </c>
      <c r="G9" s="1">
        <f>$F$4</f>
        <v>300</v>
      </c>
      <c r="H9" s="1">
        <v>310</v>
      </c>
    </row>
    <row r="10" spans="2:8" ht="12.75">
      <c r="B10" s="1" t="s">
        <v>1</v>
      </c>
      <c r="C10" s="1" t="s">
        <v>0</v>
      </c>
      <c r="D10" s="1"/>
      <c r="E10" s="1" t="s">
        <v>0</v>
      </c>
      <c r="F10" s="7">
        <f>$F$5*(F$9/$F$4)^3*EXP(-(1/F$9-1/$F$4)*13109)</f>
        <v>1.097043502885051E-06</v>
      </c>
      <c r="G10" s="7">
        <f>$F$5*(G$9/$F$4)^3*EXP(-(1/G$9-1/$F$4)*13109)</f>
        <v>5.48E-06</v>
      </c>
      <c r="H10" s="7">
        <f>$F$5*(H$9/$F$4)^3*EXP(-(1/H$9-1/$F$4)*13109)</f>
        <v>2.4755420172374872E-05</v>
      </c>
    </row>
    <row r="11" spans="2:8" ht="12.75">
      <c r="B11" s="1">
        <v>0</v>
      </c>
      <c r="C11" s="1">
        <v>0</v>
      </c>
      <c r="D11" s="1"/>
      <c r="E11" s="5">
        <v>0</v>
      </c>
      <c r="F11" s="6">
        <f>F$10*(EXP($E11/($F$6*(0.0000862)*F$9))-1)</f>
        <v>0</v>
      </c>
      <c r="G11" s="6">
        <f>G$10*(EXP($E11/($F$6*(0.0000862)*G$9))-1)</f>
        <v>0</v>
      </c>
      <c r="H11" s="6">
        <f>H$10*(EXP($E11/($F$6*(0.0000862)*H$9))-1)</f>
        <v>0</v>
      </c>
    </row>
    <row r="12" spans="2:8" ht="12.75">
      <c r="B12" s="1">
        <v>0.001</v>
      </c>
      <c r="C12" s="1">
        <v>0.24</v>
      </c>
      <c r="D12" s="1"/>
      <c r="E12" s="5">
        <v>0.05</v>
      </c>
      <c r="F12" s="6">
        <f aca="true" t="shared" si="0" ref="F12:H26">F$10*(EXP($E12/($F$6*(0.0000862)*F$9))-1)</f>
        <v>2.2018137230248923E-06</v>
      </c>
      <c r="G12" s="6">
        <f t="shared" si="0"/>
        <v>1.0404817862593746E-05</v>
      </c>
      <c r="H12" s="6">
        <f t="shared" si="0"/>
        <v>4.458113347343603E-05</v>
      </c>
    </row>
    <row r="13" spans="2:8" ht="12.75">
      <c r="B13" s="1">
        <v>0.005</v>
      </c>
      <c r="C13" s="1">
        <v>0.32</v>
      </c>
      <c r="D13" s="1"/>
      <c r="E13" s="5">
        <v>0.1</v>
      </c>
      <c r="F13" s="6">
        <f t="shared" si="0"/>
        <v>8.82276274756819E-06</v>
      </c>
      <c r="G13" s="6">
        <f t="shared" si="0"/>
        <v>4.056515301601775E-05</v>
      </c>
      <c r="H13" s="6">
        <f t="shared" si="0"/>
        <v>0.00016944680455266837</v>
      </c>
    </row>
    <row r="14" spans="2:8" ht="12.75">
      <c r="B14" s="1">
        <v>0.01</v>
      </c>
      <c r="C14" s="1">
        <v>0.36</v>
      </c>
      <c r="D14" s="1"/>
      <c r="E14" s="5">
        <v>0.15</v>
      </c>
      <c r="F14" s="6">
        <f t="shared" si="0"/>
        <v>2.873224261282074E-05</v>
      </c>
      <c r="G14" s="6">
        <f t="shared" si="0"/>
        <v>0.0001279905965537775</v>
      </c>
      <c r="H14" s="6">
        <f t="shared" si="0"/>
        <v>0.0005191785094084296</v>
      </c>
    </row>
    <row r="15" spans="2:8" ht="12.75">
      <c r="B15" s="1">
        <v>0.02</v>
      </c>
      <c r="C15" s="1">
        <v>0.39</v>
      </c>
      <c r="D15" s="1"/>
      <c r="E15" s="5">
        <v>0.2</v>
      </c>
      <c r="F15" s="6">
        <f t="shared" si="0"/>
        <v>8.860090902839382E-05</v>
      </c>
      <c r="G15" s="6">
        <f t="shared" si="0"/>
        <v>0.00038140980223877544</v>
      </c>
      <c r="H15" s="6">
        <f t="shared" si="0"/>
        <v>0.0014987292884508562</v>
      </c>
    </row>
    <row r="16" spans="2:8" ht="12.75">
      <c r="B16" s="1">
        <v>0.05</v>
      </c>
      <c r="C16" s="1">
        <v>0.43</v>
      </c>
      <c r="D16" s="1"/>
      <c r="E16" s="5">
        <v>0.25</v>
      </c>
      <c r="F16" s="6">
        <f t="shared" si="0"/>
        <v>0.0002686285763827114</v>
      </c>
      <c r="G16" s="6">
        <f t="shared" si="0"/>
        <v>0.0011159933652295363</v>
      </c>
      <c r="H16" s="6">
        <f t="shared" si="0"/>
        <v>0.004242317345811443</v>
      </c>
    </row>
    <row r="17" spans="2:8" ht="12.75">
      <c r="B17" s="1">
        <v>0.1</v>
      </c>
      <c r="C17" s="1">
        <v>0.46</v>
      </c>
      <c r="D17" s="1"/>
      <c r="E17" s="5">
        <v>0.3</v>
      </c>
      <c r="F17" s="6">
        <f t="shared" si="0"/>
        <v>0.0008099795526691362</v>
      </c>
      <c r="G17" s="6">
        <f t="shared" si="0"/>
        <v>0.0032453229460622716</v>
      </c>
      <c r="H17" s="6">
        <f t="shared" si="0"/>
        <v>0.011926733089781377</v>
      </c>
    </row>
    <row r="18" spans="2:8" ht="12.75">
      <c r="B18" s="1">
        <v>0.2</v>
      </c>
      <c r="C18" s="1">
        <v>0.49</v>
      </c>
      <c r="D18" s="1"/>
      <c r="E18" s="5">
        <v>0.35</v>
      </c>
      <c r="F18" s="6">
        <f t="shared" si="0"/>
        <v>0.0024378453348185207</v>
      </c>
      <c r="G18" s="6">
        <f t="shared" si="0"/>
        <v>0.00941758801193108</v>
      </c>
      <c r="H18" s="6">
        <f t="shared" si="0"/>
        <v>0.03344973293217794</v>
      </c>
    </row>
    <row r="19" spans="2:8" ht="12.75">
      <c r="B19" s="1">
        <v>0.5</v>
      </c>
      <c r="C19" s="1">
        <v>0.53</v>
      </c>
      <c r="D19" s="1"/>
      <c r="E19" s="5">
        <v>0.4</v>
      </c>
      <c r="F19" s="6">
        <f t="shared" si="0"/>
        <v>0.0073329080958963976</v>
      </c>
      <c r="G19" s="6">
        <f t="shared" si="0"/>
        <v>0.027309067276707802</v>
      </c>
      <c r="H19" s="6">
        <f t="shared" si="0"/>
        <v>0.09373271834708259</v>
      </c>
    </row>
    <row r="20" spans="2:8" ht="12.75">
      <c r="B20" s="1">
        <v>1</v>
      </c>
      <c r="C20" s="1">
        <v>0.57</v>
      </c>
      <c r="D20" s="1"/>
      <c r="E20" s="5">
        <v>0.45</v>
      </c>
      <c r="F20" s="6">
        <f t="shared" si="0"/>
        <v>0.022052573376441294</v>
      </c>
      <c r="G20" s="6">
        <f t="shared" si="0"/>
        <v>0.07917090841053082</v>
      </c>
      <c r="H20" s="6">
        <f t="shared" si="0"/>
        <v>0.2625771339556901</v>
      </c>
    </row>
    <row r="21" spans="2:8" ht="12.75">
      <c r="B21" s="1">
        <v>2</v>
      </c>
      <c r="C21" s="1">
        <v>0.6</v>
      </c>
      <c r="D21" s="1"/>
      <c r="E21" s="5">
        <v>0.5</v>
      </c>
      <c r="F21" s="6">
        <f t="shared" si="0"/>
        <v>0.0663152430390401</v>
      </c>
      <c r="G21" s="6">
        <f t="shared" si="0"/>
        <v>0.2295022771020549</v>
      </c>
      <c r="H21" s="6">
        <f t="shared" si="0"/>
        <v>0.7354873006635858</v>
      </c>
    </row>
    <row r="22" spans="2:8" ht="12.75">
      <c r="B22" s="1">
        <v>5</v>
      </c>
      <c r="C22" s="1">
        <v>0.65</v>
      </c>
      <c r="D22" s="1"/>
      <c r="E22" s="5">
        <v>0.55</v>
      </c>
      <c r="F22" s="6">
        <f t="shared" si="0"/>
        <v>0.19941500368711773</v>
      </c>
      <c r="G22" s="6">
        <f t="shared" si="0"/>
        <v>0.6652662206603193</v>
      </c>
      <c r="H22" s="6">
        <f t="shared" si="0"/>
        <v>2.060044141762265</v>
      </c>
    </row>
    <row r="23" spans="2:8" ht="12.75">
      <c r="B23" s="1">
        <v>10</v>
      </c>
      <c r="C23" s="1">
        <v>0.68</v>
      </c>
      <c r="D23" s="1"/>
      <c r="E23" s="5">
        <v>0.6</v>
      </c>
      <c r="F23" s="6">
        <f t="shared" si="0"/>
        <v>0.5996517363472998</v>
      </c>
      <c r="G23" s="6">
        <f t="shared" si="0"/>
        <v>1.9284105408261212</v>
      </c>
      <c r="H23" s="6">
        <f t="shared" si="0"/>
        <v>5.7699470975703395</v>
      </c>
    </row>
    <row r="24" spans="2:8" ht="12.75">
      <c r="B24" s="1">
        <v>14</v>
      </c>
      <c r="C24" s="1">
        <v>0.69</v>
      </c>
      <c r="D24" s="1"/>
      <c r="E24" s="5">
        <v>0.65</v>
      </c>
      <c r="F24" s="6">
        <f t="shared" si="0"/>
        <v>1.8031808891460601</v>
      </c>
      <c r="G24" s="6">
        <f t="shared" si="0"/>
        <v>5.589873580972762</v>
      </c>
      <c r="H24" s="6">
        <f t="shared" si="0"/>
        <v>16.160879003593482</v>
      </c>
    </row>
    <row r="25" spans="5:8" ht="12.75">
      <c r="E25" s="5">
        <v>0.7</v>
      </c>
      <c r="F25" s="6">
        <f t="shared" si="0"/>
        <v>5.422245066512107</v>
      </c>
      <c r="G25" s="6">
        <f t="shared" si="0"/>
        <v>16.20331765092678</v>
      </c>
      <c r="H25" s="6">
        <f t="shared" si="0"/>
        <v>45.26446127023308</v>
      </c>
    </row>
    <row r="26" spans="5:8" ht="12.75">
      <c r="E26" s="5">
        <v>0.75</v>
      </c>
      <c r="F26" s="6">
        <f t="shared" si="0"/>
        <v>16.304927458904718</v>
      </c>
      <c r="G26" s="6">
        <f t="shared" si="0"/>
        <v>46.96839537830735</v>
      </c>
      <c r="H26" s="6">
        <f t="shared" si="0"/>
        <v>126.77962356862919</v>
      </c>
    </row>
    <row r="27" spans="5:8" ht="12.75">
      <c r="E27" s="5"/>
      <c r="F27" s="6"/>
      <c r="G27" s="6"/>
      <c r="H27" s="6"/>
    </row>
  </sheetData>
  <mergeCells count="2">
    <mergeCell ref="B8:C8"/>
    <mergeCell ref="F8:H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ECE Dept., 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York</dc:creator>
  <cp:keywords/>
  <dc:description/>
  <cp:lastModifiedBy>Bob York</cp:lastModifiedBy>
  <dcterms:created xsi:type="dcterms:W3CDTF">2007-04-05T16:24:52Z</dcterms:created>
  <dcterms:modified xsi:type="dcterms:W3CDTF">2009-01-12T16:23:06Z</dcterms:modified>
  <cp:category/>
  <cp:version/>
  <cp:contentType/>
  <cp:contentStatus/>
</cp:coreProperties>
</file>